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VT\102\1 výzva\"/>
    </mc:Choice>
  </mc:AlternateContent>
  <xr:revisionPtr revIDLastSave="0" documentId="13_ncr:1_{8850C823-01C5-459B-AEBA-5266D8EACF51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Výpočetní technika" sheetId="1" r:id="rId1"/>
  </sheets>
  <definedNames>
    <definedName name="_xlnm.Print_Area" localSheetId="0">'Výpočetní technika'!$B$1:$T$37</definedName>
  </definedNames>
  <calcPr calcId="191029"/>
</workbook>
</file>

<file path=xl/calcChain.xml><?xml version="1.0" encoding="utf-8"?>
<calcChain xmlns="http://schemas.openxmlformats.org/spreadsheetml/2006/main">
  <c r="S18" i="1" l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P18" i="1"/>
  <c r="P19" i="1"/>
  <c r="P20" i="1"/>
  <c r="P21" i="1"/>
  <c r="P22" i="1"/>
  <c r="P23" i="1"/>
  <c r="P24" i="1"/>
  <c r="P25" i="1"/>
  <c r="P26" i="1"/>
  <c r="P27" i="1"/>
  <c r="P28" i="1"/>
  <c r="S14" i="1" l="1"/>
  <c r="T14" i="1"/>
  <c r="P14" i="1"/>
  <c r="S16" i="1" l="1"/>
  <c r="S17" i="1"/>
  <c r="T17" i="1"/>
  <c r="P16" i="1"/>
  <c r="P17" i="1"/>
  <c r="T16" i="1" l="1"/>
  <c r="S11" i="1" l="1"/>
  <c r="T11" i="1"/>
  <c r="S12" i="1"/>
  <c r="T12" i="1"/>
  <c r="S13" i="1"/>
  <c r="T13" i="1"/>
  <c r="S15" i="1"/>
  <c r="T15" i="1"/>
  <c r="P11" i="1"/>
  <c r="P12" i="1"/>
  <c r="P13" i="1"/>
  <c r="P15" i="1"/>
  <c r="S10" i="1" l="1"/>
  <c r="P10" i="1"/>
  <c r="T10" i="1" l="1"/>
  <c r="S9" i="1" l="1"/>
  <c r="T9" i="1"/>
  <c r="P9" i="1"/>
  <c r="S8" i="1" l="1"/>
  <c r="T8" i="1"/>
  <c r="P8" i="1"/>
  <c r="P7" i="1" l="1"/>
  <c r="Q31" i="1" s="1"/>
  <c r="S7" i="1" l="1"/>
  <c r="R31" i="1" s="1"/>
  <c r="T7" i="1"/>
</calcChain>
</file>

<file path=xl/sharedStrings.xml><?xml version="1.0" encoding="utf-8"?>
<sst xmlns="http://schemas.openxmlformats.org/spreadsheetml/2006/main" count="137" uniqueCount="94">
  <si>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</si>
  <si>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</si>
  <si>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</si>
  <si>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</si>
  <si>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</si>
  <si>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</si>
  <si>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</si>
  <si>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</si>
  <si>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</si>
  <si>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</si>
  <si>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</si>
  <si>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</si>
  <si>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30233180-6 - Archivační zařízení flash paměť</t>
  </si>
  <si>
    <t xml:space="preserve">30237000-9 - Součásti, příslušenství a doplňky pro počítače </t>
  </si>
  <si>
    <t xml:space="preserve">30237280-5 - Síťové příslušenství </t>
  </si>
  <si>
    <t xml:space="preserve">30237410-6 - Počítačová myš </t>
  </si>
  <si>
    <t xml:space="preserve">32421000-0 - Síťová kabeláž </t>
  </si>
  <si>
    <t>32551300-3 - Telefonní sluchátkové sady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</si>
  <si>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</si>
  <si>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</si>
  <si>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</si>
  <si>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</si>
  <si>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</si>
  <si>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</si>
  <si>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</si>
  <si>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</si>
  <si>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</si>
  <si>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</si>
  <si>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</si>
  <si>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</si>
  <si>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</si>
  <si>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</si>
  <si>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</si>
  <si>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</si>
  <si>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</si>
  <si>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</si>
  <si>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</si>
  <si>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</si>
  <si>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</si>
  <si>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102 - 2021 </t>
  </si>
  <si>
    <t>Síťová karta  USB - A</t>
  </si>
  <si>
    <t>Baterie do NTB</t>
  </si>
  <si>
    <t>Ing. Markéta Lintimerová,
Tel.: 37763 2543</t>
  </si>
  <si>
    <t>Technická 8,
301 00 Plzeň,
budova Fakulty aplikovaných věd,
místnost UN 526</t>
  </si>
  <si>
    <t>Název projektu: Bezpečné využití výkonové flexibility pro řízení soustavy a obchodní účely (SecureFlex)
Číslo projektu: TK01030078</t>
  </si>
  <si>
    <t>Název projektu: ALMOS
Číslo projektu: FW03010452</t>
  </si>
  <si>
    <t>Technologie rychlého nabíjení USB Power Delivery, QuickCharge 3.0 a QuickCharge 4.0+.
Min. konektory 2x USB-C a 1x USB-A.
Dva kabely s konektorem pro zařízení USB-C s délkou min. 1,5 m (každý).
Min. výkon při nabíjení 1 zařízení 65W.
Min. výkon při nabíjení 2 zařízení (ntb a mobil) 45W+15W.</t>
  </si>
  <si>
    <t>Nabíječka min. 65W</t>
  </si>
  <si>
    <t>Podpora 1000Mb/s sítě RJ45.
Konektor USB-A.</t>
  </si>
  <si>
    <t>Náhradní baterie kompatibilní s HP EliteBook 840, napětí 11,1V, kapacita min. 4200 mAh.</t>
  </si>
  <si>
    <t>HandsFree sluchátko na ucho</t>
  </si>
  <si>
    <t>Grafická karta do PC</t>
  </si>
  <si>
    <t>Vertikální myš</t>
  </si>
  <si>
    <t>Propojovací kabel</t>
  </si>
  <si>
    <t>Redukce USB --&gt; sériový COM port (RS232)</t>
  </si>
  <si>
    <t>Redukce HDMI -&gt; USB-C</t>
  </si>
  <si>
    <t>Ing. Pavel Hájek, Ph.D.,
Tel.: 735 713 955,
37763 9208</t>
  </si>
  <si>
    <t>Technická 8, 
301 00 Plzeň,
Fakulta aplikovaných věd -
Katedra geomatiky, 
místnost UN 635</t>
  </si>
  <si>
    <t>Peckové provedení.
Bluetooth min. 4.0.
Citlivost min. 40 dB/mW.
Velikost měniče kolem 10 mm.
Hlasové ovládání, potlačení okolního šumu (DSP).
Hmotnost do 10 g.
Pohotovostní doba min. 9 dní.
Maximální doba hovoru min. 8 h.
Doba nabíjení max. 2 h.
Napájecí konektor USB.</t>
  </si>
  <si>
    <r>
      <t xml:space="preserve">Grafická karta s výkonem min. 21 500 bodů na stránce </t>
    </r>
    <r>
      <rPr>
        <i/>
        <sz val="11"/>
        <color theme="1"/>
        <rFont val="Calibri"/>
        <family val="2"/>
        <charset val="238"/>
        <scheme val="minor"/>
      </rPr>
      <t>https://www.videocardbenchmark.net/gpu_list.php</t>
    </r>
    <r>
      <rPr>
        <sz val="11"/>
        <color theme="1"/>
        <rFont val="Calibri"/>
        <family val="2"/>
        <charset val="238"/>
        <scheme val="minor"/>
      </rPr>
      <t xml:space="preserve">
Podpora technologie Nvidia CUDA.
Obsahuje min. 8GB vlastní paměti GDDR6, přenosová rychlost pamětí min. 14 Gbps.
Obsahuje min. 5 888 výpočetních jader.
Podpora virtuální reality.
Podpora DX12, OpenGL 4.6.
Záruka min. 36 měsíců.</t>
    </r>
  </si>
  <si>
    <t>Vertikální ergonometrická myš, drátová s odnímacím kabelem.
Rozhraní USB.
Optický senzor, vestavěný akumulátor, dobíjení přes USB.
DPI min. 3000 s možností změny DPI, pro praváky.
Délka USB kabelu min. 1,5 m.
Min. 6 tlačítek včetně kolečka, vhodná do velké ruky.</t>
  </si>
  <si>
    <t>Flash disk min. 256GB</t>
  </si>
  <si>
    <t>Kapacita úložiště min. 256GB.
Konektivita USB 3.0.
Odolná konstrukce.
Hmotnost max. 100g.</t>
  </si>
  <si>
    <t>Data kabel Lemo-0/ RS232 pro stažení dat z digitálního nivelačního přístroje Leica DNA03.</t>
  </si>
  <si>
    <t>Redukce OEM USB Male --&gt; sériový COM port (RS232) Female pro propojovací kabel v položce č. 8 k propojení kabelu s PC.</t>
  </si>
  <si>
    <t>Redukce HDMI (female) na USB-C (male).</t>
  </si>
  <si>
    <t>Ethernet patch kabel</t>
  </si>
  <si>
    <t>USB adaptér pro připojení zařízení k Ethernetu</t>
  </si>
  <si>
    <t>USB adaptér pro připojení zařízení k WiFi</t>
  </si>
  <si>
    <t>USB C kabel</t>
  </si>
  <si>
    <t>Záruka na zboží min. 60 měsíců.</t>
  </si>
  <si>
    <t>Záruka na zboží min. 36 měsíců.</t>
  </si>
  <si>
    <t>Ing. Ladislav Pešička,
Tel.: 37763 2469</t>
  </si>
  <si>
    <t>Technická 8, 
301 00 Plzeň,
Fakulta aplikovaných věd -
Katedra informatiky a výpočetní techniky, 
místnost UN 358</t>
  </si>
  <si>
    <t>Třída CAT5E či vyšší, délka 10m.</t>
  </si>
  <si>
    <t>Třída CAT5E či vyšší, délka 5m.</t>
  </si>
  <si>
    <t>Třída CAT5E či vyšší, délka 3m.</t>
  </si>
  <si>
    <t>Třída CAT5E či vyšší, délka 2m.</t>
  </si>
  <si>
    <t>Flash disk min. 32GB</t>
  </si>
  <si>
    <t>USB flash disk s minimální kapacitou 32GB.
Připojení k zařízení pomocí portu USB-A, odpovídá standardu USB 3.x + zpětná kompatibilita s USB 2.0.
Rychlost čtení při připojení pomocí USB 3.0 minimálně 10 MB/s.
Rychlost zápisu při připojení pomocí USB 3.0 minimálně 4 MB/s.</t>
  </si>
  <si>
    <t>USB adaptér umožňující připojení zařízení k síti Ethernet.
Koncovka RJ-45 female/samice.
Připojení k PC prostřednictvím USB-A 3.x + zpětná kompatibilita s USB-A 2.x.
Při odpovídajícím internet. připojení a připojení k zařízení pomocí USB 3.x umožňuje přenos dat rychlostí 1Gb/s (splňuje standard Gigabit Ethernet).
Podpora plug and play na Windows 10 (systém nevyžaduje manuální instalaci ovladačů zařízení).
Integrovaný USB-A kabel na těle adaptéru, kterým lze zařízení připojit k PC.
USB adaptér umožňující připojení zařízení k síti Ethernet.</t>
  </si>
  <si>
    <t>USB adaptér umožňující připojení k bezdrátovým WiFi sítím.
Splňuje standard IEEE 802.11n + zpětná kompatibilita s 802.11b/g.
Podpora WPS (Wi-Fi protected setup), tlačítko na těle adaptéru.
Připojení k PC pomocí USB 2.0 či vyšší.
Podpora plug and play na Windows 10 (systém nevyžaduje manuální instalaci ovladačů zařízení).</t>
  </si>
  <si>
    <t>Dockovací stanice</t>
  </si>
  <si>
    <t>Univerzální dokovací stanice pro notebooky.
Podpora operačních systémů Windows a Mac OS v aktuálních verzích.
Propojení dock. stanice s počítačem pomocí USB-C kabelu.
Možnost nabíjení připojeného notebooku pomocí dockovací stanice (výkon min. 85W).
Grafický výstup: minimálně 1x HDMI - umožňující přenos v rozlišení 4K / 30Hz.
Minimálně 3x USB 3.x pro připojení periferií.
Přítomnost RJ-45 (Ethernet) portu.</t>
  </si>
  <si>
    <t>Propojovací kabel USB-C M, USB-A M, délka kabelu 1m.</t>
  </si>
  <si>
    <t>Rozhraní: SATA 6Gb/s.
Formát disku: 2,5".
Kapacita: min. 1000 GB.
Sekvenční čtení: min. 550 MB/sec.
Sekvenční zápis: min. 510 MB/sec.
MTTF min.: 1.5 Millionu Hodin.</t>
  </si>
  <si>
    <t>SSD disk min. 250GB do NB</t>
  </si>
  <si>
    <t>SSD disk min. 1000GB do PC</t>
  </si>
  <si>
    <t>SSD disk do notebooku.
Rozhraní: SATA 6Gb/s.
Formát disku: 2,5".
Kapacita: min. 250 GB.
Sekvenční čtení: min. 550 MB/sec.
Sekvenční zápis: min. 510 MB/sec.
MTTF min.: 1.5 Milionu Hodin.</t>
  </si>
  <si>
    <t>Dokovací stanice k notebooku Dell Latitude 3510</t>
  </si>
  <si>
    <r>
      <t xml:space="preserve">Připojení přes Thunderbolt 3 či USB-C port.
Včetně napájení notebooku.
Min. 1x HDMI, 2x DisplayPort, 2× USB 3.0, 2× USB 2.0 a 1× USB-C port, RJ-45, audio/mikrofon jack.
</t>
    </r>
    <r>
      <rPr>
        <b/>
        <sz val="11"/>
        <color theme="1"/>
        <rFont val="Calibri"/>
        <family val="2"/>
        <charset val="238"/>
        <scheme val="minor"/>
      </rPr>
      <t>Kompatibilní se stávajícím notebookem 15,6" Dell Latitude 3510.</t>
    </r>
  </si>
  <si>
    <t>Univerzitní 22, 
301 00 Plzeň,
budova Fakulty strojní,
6. patro - místnost UK 624,   
odbor Provoz a služby - pracoviště Nákup a logistika</t>
  </si>
  <si>
    <t>Jitka Růžičková, 
Tel.: 702 212 531</t>
  </si>
  <si>
    <t>k inv.č. 251476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</si>
</sst>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0" fillId="0" borderId="0"/>
    <xf numFmtId="0" fontId="10" fillId="0" borderId="0"/>
  </cellStyleXfs>
  <cellXfs count="1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left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23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0" fillId="3" borderId="24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25" fillId="0" borderId="0" xfId="2" applyFont="1" applyAlignment="1">
      <alignment horizontal="left" vertical="center" wrapText="1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30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91440</xdr:colOff>
      <xdr:row>87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91440</xdr:colOff>
      <xdr:row>200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91440</xdr:colOff>
      <xdr:row>201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91440</xdr:colOff>
      <xdr:row>202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91440</xdr:colOff>
      <xdr:row>96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9525</xdr:rowOff>
    </xdr:from>
    <xdr:to>
      <xdr:col>22</xdr:col>
      <xdr:colOff>190500</xdr:colOff>
      <xdr:row>86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180975</xdr:rowOff>
    </xdr:from>
    <xdr:to>
      <xdr:col>22</xdr:col>
      <xdr:colOff>190500</xdr:colOff>
      <xdr:row>93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8"/>
  <sheetViews>
    <sheetView tabSelected="1" zoomScale="62" zoomScaleNormal="62" workbookViewId="0">
      <selection activeCell="O11" sqref="O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09.28515625" style="1" customWidth="1"/>
    <col min="7" max="7" width="29.7109375" style="4" bestFit="1" customWidth="1"/>
    <col min="8" max="8" width="23.42578125" style="4" customWidth="1"/>
    <col min="9" max="9" width="21.7109375" style="4" customWidth="1"/>
    <col min="10" max="10" width="16.28515625" style="1" customWidth="1"/>
    <col min="11" max="11" width="54.140625" style="5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40" style="6" customWidth="1"/>
    <col min="23" max="16384" width="9.140625" style="5"/>
  </cols>
  <sheetData>
    <row r="1" spans="1:22" ht="40.9" customHeight="1" x14ac:dyDescent="0.25">
      <c r="B1" s="125" t="s">
        <v>39</v>
      </c>
      <c r="C1" s="126"/>
      <c r="D1" s="12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8"/>
      <c r="E3" s="108"/>
      <c r="F3" s="10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8"/>
      <c r="E4" s="108"/>
      <c r="F4" s="108"/>
      <c r="G4" s="108"/>
      <c r="H4" s="10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9" t="s">
        <v>2</v>
      </c>
      <c r="H5" s="140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18</v>
      </c>
      <c r="D6" s="39" t="s">
        <v>4</v>
      </c>
      <c r="E6" s="39" t="s">
        <v>19</v>
      </c>
      <c r="F6" s="39" t="s">
        <v>20</v>
      </c>
      <c r="G6" s="45" t="s">
        <v>29</v>
      </c>
      <c r="H6" s="46" t="s">
        <v>33</v>
      </c>
      <c r="I6" s="40" t="s">
        <v>21</v>
      </c>
      <c r="J6" s="39" t="s">
        <v>22</v>
      </c>
      <c r="K6" s="39" t="s">
        <v>38</v>
      </c>
      <c r="L6" s="41" t="s">
        <v>23</v>
      </c>
      <c r="M6" s="42" t="s">
        <v>24</v>
      </c>
      <c r="N6" s="41" t="s">
        <v>25</v>
      </c>
      <c r="O6" s="41" t="s">
        <v>30</v>
      </c>
      <c r="P6" s="41" t="s">
        <v>26</v>
      </c>
      <c r="Q6" s="39" t="s">
        <v>5</v>
      </c>
      <c r="R6" s="43" t="s">
        <v>6</v>
      </c>
      <c r="S6" s="109" t="s">
        <v>7</v>
      </c>
      <c r="T6" s="44" t="s">
        <v>8</v>
      </c>
      <c r="U6" s="41" t="s">
        <v>27</v>
      </c>
      <c r="V6" s="41" t="s">
        <v>28</v>
      </c>
    </row>
    <row r="7" spans="1:22" ht="111" customHeight="1" thickTop="1" x14ac:dyDescent="0.25">
      <c r="A7" s="20"/>
      <c r="B7" s="56">
        <v>1</v>
      </c>
      <c r="C7" s="57" t="s">
        <v>47</v>
      </c>
      <c r="D7" s="58">
        <v>2</v>
      </c>
      <c r="E7" s="59" t="s">
        <v>36</v>
      </c>
      <c r="F7" s="83" t="s">
        <v>46</v>
      </c>
      <c r="G7" s="172"/>
      <c r="H7" s="154"/>
      <c r="I7" s="135" t="s">
        <v>31</v>
      </c>
      <c r="J7" s="121" t="s">
        <v>37</v>
      </c>
      <c r="K7" s="141" t="s">
        <v>44</v>
      </c>
      <c r="L7" s="158"/>
      <c r="M7" s="122" t="s">
        <v>42</v>
      </c>
      <c r="N7" s="122" t="s">
        <v>43</v>
      </c>
      <c r="O7" s="143">
        <v>21</v>
      </c>
      <c r="P7" s="60">
        <f>D7*Q7</f>
        <v>3000</v>
      </c>
      <c r="Q7" s="61">
        <v>1500</v>
      </c>
      <c r="R7" s="167"/>
      <c r="S7" s="62">
        <f>D7*R7</f>
        <v>0</v>
      </c>
      <c r="T7" s="63" t="str">
        <f t="shared" ref="T7" si="0">IF(ISNUMBER(R7), IF(R7&gt;Q7,"NEVYHOVUJE","VYHOVUJE")," ")</f>
        <v xml:space="preserve"> </v>
      </c>
      <c r="U7" s="121"/>
      <c r="V7" s="121" t="s">
        <v>13</v>
      </c>
    </row>
    <row r="8" spans="1:22" ht="55.5" customHeight="1" x14ac:dyDescent="0.25">
      <c r="A8" s="20"/>
      <c r="B8" s="64">
        <v>2</v>
      </c>
      <c r="C8" s="65" t="s">
        <v>40</v>
      </c>
      <c r="D8" s="66">
        <v>2</v>
      </c>
      <c r="E8" s="67" t="s">
        <v>36</v>
      </c>
      <c r="F8" s="84" t="s">
        <v>48</v>
      </c>
      <c r="G8" s="173"/>
      <c r="H8" s="146"/>
      <c r="I8" s="136"/>
      <c r="J8" s="138"/>
      <c r="K8" s="142"/>
      <c r="L8" s="159"/>
      <c r="M8" s="123"/>
      <c r="N8" s="123"/>
      <c r="O8" s="144"/>
      <c r="P8" s="69">
        <f>D8*Q8</f>
        <v>1000</v>
      </c>
      <c r="Q8" s="70">
        <v>500</v>
      </c>
      <c r="R8" s="168"/>
      <c r="S8" s="71">
        <f>D8*R8</f>
        <v>0</v>
      </c>
      <c r="T8" s="72" t="str">
        <f t="shared" ref="T8" si="1">IF(ISNUMBER(R8), IF(R8&gt;Q8,"NEVYHOVUJE","VYHOVUJE")," ")</f>
        <v xml:space="preserve"> </v>
      </c>
      <c r="U8" s="119"/>
      <c r="V8" s="119"/>
    </row>
    <row r="9" spans="1:22" ht="65.25" customHeight="1" thickBot="1" x14ac:dyDescent="0.3">
      <c r="A9" s="20"/>
      <c r="B9" s="73">
        <v>3</v>
      </c>
      <c r="C9" s="74" t="s">
        <v>41</v>
      </c>
      <c r="D9" s="75">
        <v>1</v>
      </c>
      <c r="E9" s="76" t="s">
        <v>36</v>
      </c>
      <c r="F9" s="85" t="s">
        <v>49</v>
      </c>
      <c r="G9" s="174"/>
      <c r="H9" s="147"/>
      <c r="I9" s="137"/>
      <c r="J9" s="107" t="s">
        <v>37</v>
      </c>
      <c r="K9" s="77" t="s">
        <v>45</v>
      </c>
      <c r="L9" s="160"/>
      <c r="M9" s="124"/>
      <c r="N9" s="124"/>
      <c r="O9" s="78">
        <v>21</v>
      </c>
      <c r="P9" s="79">
        <f>D9*Q9</f>
        <v>1600</v>
      </c>
      <c r="Q9" s="80">
        <v>1600</v>
      </c>
      <c r="R9" s="169"/>
      <c r="S9" s="81">
        <f>D9*R9</f>
        <v>0</v>
      </c>
      <c r="T9" s="82" t="str">
        <f t="shared" ref="T9" si="2">IF(ISNUMBER(R9), IF(R9&gt;Q9,"NEVYHOVUJE","VYHOVUJE")," ")</f>
        <v xml:space="preserve"> </v>
      </c>
      <c r="U9" s="120"/>
      <c r="V9" s="120"/>
    </row>
    <row r="10" spans="1:22" ht="183" customHeight="1" x14ac:dyDescent="0.25">
      <c r="A10" s="20"/>
      <c r="B10" s="48">
        <v>4</v>
      </c>
      <c r="C10" s="96" t="s">
        <v>50</v>
      </c>
      <c r="D10" s="49">
        <v>1</v>
      </c>
      <c r="E10" s="54" t="s">
        <v>36</v>
      </c>
      <c r="F10" s="106" t="s">
        <v>58</v>
      </c>
      <c r="G10" s="175"/>
      <c r="H10" s="145"/>
      <c r="I10" s="155" t="s">
        <v>31</v>
      </c>
      <c r="J10" s="118" t="s">
        <v>32</v>
      </c>
      <c r="K10" s="118"/>
      <c r="L10" s="55"/>
      <c r="M10" s="161" t="s">
        <v>56</v>
      </c>
      <c r="N10" s="161" t="s">
        <v>57</v>
      </c>
      <c r="O10" s="111">
        <v>21</v>
      </c>
      <c r="P10" s="50">
        <f>D10*Q10</f>
        <v>800</v>
      </c>
      <c r="Q10" s="51">
        <v>800</v>
      </c>
      <c r="R10" s="170"/>
      <c r="S10" s="52">
        <f>D10*R10</f>
        <v>0</v>
      </c>
      <c r="T10" s="53" t="str">
        <f t="shared" ref="T10" si="3">IF(ISNUMBER(R10), IF(R10&gt;Q10,"NEVYHOVUJE","VYHOVUJE")," ")</f>
        <v xml:space="preserve"> </v>
      </c>
      <c r="U10" s="118"/>
      <c r="V10" s="54" t="s">
        <v>17</v>
      </c>
    </row>
    <row r="11" spans="1:22" ht="141.75" customHeight="1" x14ac:dyDescent="0.25">
      <c r="A11" s="20"/>
      <c r="B11" s="64">
        <v>5</v>
      </c>
      <c r="C11" s="65" t="s">
        <v>51</v>
      </c>
      <c r="D11" s="66">
        <v>1</v>
      </c>
      <c r="E11" s="67" t="s">
        <v>36</v>
      </c>
      <c r="F11" s="84" t="s">
        <v>59</v>
      </c>
      <c r="G11" s="173"/>
      <c r="H11" s="146"/>
      <c r="I11" s="156"/>
      <c r="J11" s="119"/>
      <c r="K11" s="119"/>
      <c r="L11" s="97" t="s">
        <v>71</v>
      </c>
      <c r="M11" s="162"/>
      <c r="N11" s="162"/>
      <c r="O11" s="68">
        <v>60</v>
      </c>
      <c r="P11" s="69">
        <f>D11*Q11</f>
        <v>24000</v>
      </c>
      <c r="Q11" s="70">
        <v>24000</v>
      </c>
      <c r="R11" s="168"/>
      <c r="S11" s="71">
        <f>D11*R11</f>
        <v>0</v>
      </c>
      <c r="T11" s="72" t="str">
        <f t="shared" ref="T11:T15" si="4">IF(ISNUMBER(R11), IF(R11&gt;Q11,"NEVYHOVUJE","VYHOVUJE")," ")</f>
        <v xml:space="preserve"> </v>
      </c>
      <c r="U11" s="119"/>
      <c r="V11" s="110" t="s">
        <v>13</v>
      </c>
    </row>
    <row r="12" spans="1:22" ht="115.5" customHeight="1" x14ac:dyDescent="0.25">
      <c r="A12" s="20"/>
      <c r="B12" s="64">
        <v>6</v>
      </c>
      <c r="C12" s="65" t="s">
        <v>52</v>
      </c>
      <c r="D12" s="66">
        <v>1</v>
      </c>
      <c r="E12" s="67" t="s">
        <v>36</v>
      </c>
      <c r="F12" s="84" t="s">
        <v>60</v>
      </c>
      <c r="G12" s="173"/>
      <c r="H12" s="146"/>
      <c r="I12" s="156"/>
      <c r="J12" s="119"/>
      <c r="K12" s="119"/>
      <c r="L12" s="164"/>
      <c r="M12" s="162"/>
      <c r="N12" s="162"/>
      <c r="O12" s="116">
        <v>21</v>
      </c>
      <c r="P12" s="69">
        <f>D12*Q12</f>
        <v>1000</v>
      </c>
      <c r="Q12" s="70">
        <v>1000</v>
      </c>
      <c r="R12" s="168"/>
      <c r="S12" s="71">
        <f>D12*R12</f>
        <v>0</v>
      </c>
      <c r="T12" s="72" t="str">
        <f t="shared" si="4"/>
        <v xml:space="preserve"> </v>
      </c>
      <c r="U12" s="119"/>
      <c r="V12" s="67" t="s">
        <v>15</v>
      </c>
    </row>
    <row r="13" spans="1:22" ht="109.5" customHeight="1" x14ac:dyDescent="0.25">
      <c r="A13" s="20"/>
      <c r="B13" s="64">
        <v>7</v>
      </c>
      <c r="C13" s="65" t="s">
        <v>61</v>
      </c>
      <c r="D13" s="66">
        <v>1</v>
      </c>
      <c r="E13" s="67" t="s">
        <v>36</v>
      </c>
      <c r="F13" s="84" t="s">
        <v>62</v>
      </c>
      <c r="G13" s="173"/>
      <c r="H13" s="146"/>
      <c r="I13" s="156"/>
      <c r="J13" s="119"/>
      <c r="K13" s="119"/>
      <c r="L13" s="152"/>
      <c r="M13" s="162"/>
      <c r="N13" s="162"/>
      <c r="O13" s="116"/>
      <c r="P13" s="69">
        <f>D13*Q13</f>
        <v>800</v>
      </c>
      <c r="Q13" s="70">
        <v>800</v>
      </c>
      <c r="R13" s="168"/>
      <c r="S13" s="71">
        <f>D13*R13</f>
        <v>0</v>
      </c>
      <c r="T13" s="72" t="str">
        <f t="shared" si="4"/>
        <v xml:space="preserve"> </v>
      </c>
      <c r="U13" s="119"/>
      <c r="V13" s="67" t="s">
        <v>12</v>
      </c>
    </row>
    <row r="14" spans="1:22" ht="40.5" customHeight="1" x14ac:dyDescent="0.25">
      <c r="A14" s="20"/>
      <c r="B14" s="64">
        <v>8</v>
      </c>
      <c r="C14" s="65" t="s">
        <v>53</v>
      </c>
      <c r="D14" s="66">
        <v>1</v>
      </c>
      <c r="E14" s="67" t="s">
        <v>36</v>
      </c>
      <c r="F14" s="84" t="s">
        <v>63</v>
      </c>
      <c r="G14" s="173"/>
      <c r="H14" s="146"/>
      <c r="I14" s="156"/>
      <c r="J14" s="119"/>
      <c r="K14" s="119"/>
      <c r="L14" s="152"/>
      <c r="M14" s="162"/>
      <c r="N14" s="162"/>
      <c r="O14" s="116"/>
      <c r="P14" s="69">
        <f>D14*Q14</f>
        <v>250</v>
      </c>
      <c r="Q14" s="70">
        <v>250</v>
      </c>
      <c r="R14" s="168"/>
      <c r="S14" s="71">
        <f>D14*R14</f>
        <v>0</v>
      </c>
      <c r="T14" s="72" t="str">
        <f t="shared" ref="T14" si="5">IF(ISNUMBER(R14), IF(R14&gt;Q14,"NEVYHOVUJE","VYHOVUJE")," ")</f>
        <v xml:space="preserve"> </v>
      </c>
      <c r="U14" s="119"/>
      <c r="V14" s="166" t="s">
        <v>13</v>
      </c>
    </row>
    <row r="15" spans="1:22" ht="54" customHeight="1" x14ac:dyDescent="0.25">
      <c r="A15" s="20"/>
      <c r="B15" s="64">
        <v>9</v>
      </c>
      <c r="C15" s="65" t="s">
        <v>54</v>
      </c>
      <c r="D15" s="66">
        <v>2</v>
      </c>
      <c r="E15" s="67" t="s">
        <v>36</v>
      </c>
      <c r="F15" s="84" t="s">
        <v>64</v>
      </c>
      <c r="G15" s="173"/>
      <c r="H15" s="146"/>
      <c r="I15" s="156"/>
      <c r="J15" s="119"/>
      <c r="K15" s="119"/>
      <c r="L15" s="152"/>
      <c r="M15" s="162"/>
      <c r="N15" s="162"/>
      <c r="O15" s="116"/>
      <c r="P15" s="69">
        <f>D15*Q15</f>
        <v>500</v>
      </c>
      <c r="Q15" s="70">
        <v>250</v>
      </c>
      <c r="R15" s="168"/>
      <c r="S15" s="71">
        <f>D15*R15</f>
        <v>0</v>
      </c>
      <c r="T15" s="72" t="str">
        <f t="shared" si="4"/>
        <v xml:space="preserve"> </v>
      </c>
      <c r="U15" s="119"/>
      <c r="V15" s="119"/>
    </row>
    <row r="16" spans="1:22" ht="37.5" customHeight="1" thickBot="1" x14ac:dyDescent="0.3">
      <c r="A16" s="20"/>
      <c r="B16" s="73">
        <v>10</v>
      </c>
      <c r="C16" s="74" t="s">
        <v>55</v>
      </c>
      <c r="D16" s="75">
        <v>2</v>
      </c>
      <c r="E16" s="76" t="s">
        <v>36</v>
      </c>
      <c r="F16" s="85" t="s">
        <v>65</v>
      </c>
      <c r="G16" s="174"/>
      <c r="H16" s="147"/>
      <c r="I16" s="157"/>
      <c r="J16" s="120"/>
      <c r="K16" s="120"/>
      <c r="L16" s="165"/>
      <c r="M16" s="163"/>
      <c r="N16" s="163"/>
      <c r="O16" s="117"/>
      <c r="P16" s="79">
        <f>D16*Q16</f>
        <v>760</v>
      </c>
      <c r="Q16" s="80">
        <v>380</v>
      </c>
      <c r="R16" s="169"/>
      <c r="S16" s="81">
        <f>D16*R16</f>
        <v>0</v>
      </c>
      <c r="T16" s="82" t="str">
        <f t="shared" ref="T16:T17" si="6">IF(ISNUMBER(R16), IF(R16&gt;Q16,"NEVYHOVUJE","VYHOVUJE")," ")</f>
        <v xml:space="preserve"> </v>
      </c>
      <c r="U16" s="120"/>
      <c r="V16" s="120"/>
    </row>
    <row r="17" spans="1:22" ht="38.25" customHeight="1" x14ac:dyDescent="0.25">
      <c r="A17" s="20"/>
      <c r="B17" s="48">
        <v>11</v>
      </c>
      <c r="C17" s="96" t="s">
        <v>66</v>
      </c>
      <c r="D17" s="49">
        <v>10</v>
      </c>
      <c r="E17" s="54" t="s">
        <v>36</v>
      </c>
      <c r="F17" s="99" t="s">
        <v>74</v>
      </c>
      <c r="G17" s="175"/>
      <c r="H17" s="145"/>
      <c r="I17" s="148" t="s">
        <v>31</v>
      </c>
      <c r="J17" s="118" t="s">
        <v>32</v>
      </c>
      <c r="K17" s="118"/>
      <c r="L17" s="151"/>
      <c r="M17" s="112" t="s">
        <v>72</v>
      </c>
      <c r="N17" s="112" t="s">
        <v>73</v>
      </c>
      <c r="O17" s="115">
        <v>21</v>
      </c>
      <c r="P17" s="50">
        <f>D17*Q17</f>
        <v>1200</v>
      </c>
      <c r="Q17" s="51">
        <v>120</v>
      </c>
      <c r="R17" s="170"/>
      <c r="S17" s="52">
        <f>D17*R17</f>
        <v>0</v>
      </c>
      <c r="T17" s="53" t="str">
        <f t="shared" si="6"/>
        <v xml:space="preserve"> </v>
      </c>
      <c r="U17" s="118"/>
      <c r="V17" s="54" t="s">
        <v>16</v>
      </c>
    </row>
    <row r="18" spans="1:22" ht="38.25" customHeight="1" x14ac:dyDescent="0.25">
      <c r="A18" s="20"/>
      <c r="B18" s="64">
        <v>12</v>
      </c>
      <c r="C18" s="65" t="s">
        <v>66</v>
      </c>
      <c r="D18" s="66">
        <v>10</v>
      </c>
      <c r="E18" s="67" t="s">
        <v>36</v>
      </c>
      <c r="F18" s="100" t="s">
        <v>75</v>
      </c>
      <c r="G18" s="173"/>
      <c r="H18" s="146"/>
      <c r="I18" s="149"/>
      <c r="J18" s="119"/>
      <c r="K18" s="119"/>
      <c r="L18" s="152"/>
      <c r="M18" s="113"/>
      <c r="N18" s="113"/>
      <c r="O18" s="116"/>
      <c r="P18" s="69">
        <f>D18*Q18</f>
        <v>800</v>
      </c>
      <c r="Q18" s="70">
        <v>80</v>
      </c>
      <c r="R18" s="168"/>
      <c r="S18" s="71">
        <f>D18*R18</f>
        <v>0</v>
      </c>
      <c r="T18" s="72" t="str">
        <f t="shared" ref="T18:T28" si="7">IF(ISNUMBER(R18), IF(R18&gt;Q18,"NEVYHOVUJE","VYHOVUJE")," ")</f>
        <v xml:space="preserve"> </v>
      </c>
      <c r="U18" s="119"/>
      <c r="V18" s="67" t="s">
        <v>16</v>
      </c>
    </row>
    <row r="19" spans="1:22" ht="38.25" customHeight="1" x14ac:dyDescent="0.25">
      <c r="A19" s="20"/>
      <c r="B19" s="64">
        <v>13</v>
      </c>
      <c r="C19" s="65" t="s">
        <v>66</v>
      </c>
      <c r="D19" s="66">
        <v>10</v>
      </c>
      <c r="E19" s="67" t="s">
        <v>36</v>
      </c>
      <c r="F19" s="100" t="s">
        <v>76</v>
      </c>
      <c r="G19" s="173"/>
      <c r="H19" s="146"/>
      <c r="I19" s="149"/>
      <c r="J19" s="119"/>
      <c r="K19" s="119"/>
      <c r="L19" s="152"/>
      <c r="M19" s="113"/>
      <c r="N19" s="113"/>
      <c r="O19" s="116"/>
      <c r="P19" s="69">
        <f>D19*Q19</f>
        <v>700</v>
      </c>
      <c r="Q19" s="70">
        <v>70</v>
      </c>
      <c r="R19" s="168"/>
      <c r="S19" s="71">
        <f>D19*R19</f>
        <v>0</v>
      </c>
      <c r="T19" s="72" t="str">
        <f t="shared" si="7"/>
        <v xml:space="preserve"> </v>
      </c>
      <c r="U19" s="119"/>
      <c r="V19" s="67" t="s">
        <v>16</v>
      </c>
    </row>
    <row r="20" spans="1:22" ht="38.25" customHeight="1" x14ac:dyDescent="0.25">
      <c r="A20" s="20"/>
      <c r="B20" s="64">
        <v>14</v>
      </c>
      <c r="C20" s="65" t="s">
        <v>66</v>
      </c>
      <c r="D20" s="66">
        <v>10</v>
      </c>
      <c r="E20" s="67" t="s">
        <v>36</v>
      </c>
      <c r="F20" s="100" t="s">
        <v>77</v>
      </c>
      <c r="G20" s="173"/>
      <c r="H20" s="146"/>
      <c r="I20" s="149"/>
      <c r="J20" s="119"/>
      <c r="K20" s="119"/>
      <c r="L20" s="152"/>
      <c r="M20" s="113"/>
      <c r="N20" s="113"/>
      <c r="O20" s="116"/>
      <c r="P20" s="69">
        <f>D20*Q20</f>
        <v>650</v>
      </c>
      <c r="Q20" s="70">
        <v>65</v>
      </c>
      <c r="R20" s="168"/>
      <c r="S20" s="71">
        <f>D20*R20</f>
        <v>0</v>
      </c>
      <c r="T20" s="72" t="str">
        <f t="shared" si="7"/>
        <v xml:space="preserve"> </v>
      </c>
      <c r="U20" s="119"/>
      <c r="V20" s="67" t="s">
        <v>16</v>
      </c>
    </row>
    <row r="21" spans="1:22" ht="80.25" customHeight="1" x14ac:dyDescent="0.25">
      <c r="A21" s="20"/>
      <c r="B21" s="64">
        <v>15</v>
      </c>
      <c r="C21" s="65" t="s">
        <v>78</v>
      </c>
      <c r="D21" s="66">
        <v>6</v>
      </c>
      <c r="E21" s="67" t="s">
        <v>36</v>
      </c>
      <c r="F21" s="100" t="s">
        <v>79</v>
      </c>
      <c r="G21" s="173"/>
      <c r="H21" s="146"/>
      <c r="I21" s="149"/>
      <c r="J21" s="119"/>
      <c r="K21" s="119"/>
      <c r="L21" s="152"/>
      <c r="M21" s="113"/>
      <c r="N21" s="113"/>
      <c r="O21" s="116"/>
      <c r="P21" s="69">
        <f>D21*Q21</f>
        <v>1200</v>
      </c>
      <c r="Q21" s="70">
        <v>200</v>
      </c>
      <c r="R21" s="168"/>
      <c r="S21" s="71">
        <f>D21*R21</f>
        <v>0</v>
      </c>
      <c r="T21" s="72" t="str">
        <f t="shared" si="7"/>
        <v xml:space="preserve"> </v>
      </c>
      <c r="U21" s="119"/>
      <c r="V21" s="67" t="s">
        <v>12</v>
      </c>
    </row>
    <row r="22" spans="1:22" ht="138" customHeight="1" x14ac:dyDescent="0.25">
      <c r="A22" s="20"/>
      <c r="B22" s="64">
        <v>16</v>
      </c>
      <c r="C22" s="65" t="s">
        <v>67</v>
      </c>
      <c r="D22" s="66">
        <v>2</v>
      </c>
      <c r="E22" s="67" t="s">
        <v>36</v>
      </c>
      <c r="F22" s="100" t="s">
        <v>80</v>
      </c>
      <c r="G22" s="173"/>
      <c r="H22" s="146"/>
      <c r="I22" s="149"/>
      <c r="J22" s="119"/>
      <c r="K22" s="119"/>
      <c r="L22" s="152"/>
      <c r="M22" s="113"/>
      <c r="N22" s="113"/>
      <c r="O22" s="116"/>
      <c r="P22" s="69">
        <f>D22*Q22</f>
        <v>640</v>
      </c>
      <c r="Q22" s="70">
        <v>320</v>
      </c>
      <c r="R22" s="168"/>
      <c r="S22" s="71">
        <f>D22*R22</f>
        <v>0</v>
      </c>
      <c r="T22" s="72" t="str">
        <f t="shared" si="7"/>
        <v xml:space="preserve"> </v>
      </c>
      <c r="U22" s="119"/>
      <c r="V22" s="67" t="s">
        <v>14</v>
      </c>
    </row>
    <row r="23" spans="1:22" ht="103.5" customHeight="1" x14ac:dyDescent="0.25">
      <c r="A23" s="20"/>
      <c r="B23" s="64">
        <v>17</v>
      </c>
      <c r="C23" s="65" t="s">
        <v>68</v>
      </c>
      <c r="D23" s="66">
        <v>2</v>
      </c>
      <c r="E23" s="67" t="s">
        <v>36</v>
      </c>
      <c r="F23" s="100" t="s">
        <v>81</v>
      </c>
      <c r="G23" s="173"/>
      <c r="H23" s="146"/>
      <c r="I23" s="149"/>
      <c r="J23" s="119"/>
      <c r="K23" s="119"/>
      <c r="L23" s="152"/>
      <c r="M23" s="113"/>
      <c r="N23" s="113"/>
      <c r="O23" s="116"/>
      <c r="P23" s="69">
        <f>D23*Q23</f>
        <v>460</v>
      </c>
      <c r="Q23" s="70">
        <v>230</v>
      </c>
      <c r="R23" s="168"/>
      <c r="S23" s="71">
        <f>D23*R23</f>
        <v>0</v>
      </c>
      <c r="T23" s="72" t="str">
        <f t="shared" si="7"/>
        <v xml:space="preserve"> </v>
      </c>
      <c r="U23" s="119"/>
      <c r="V23" s="67" t="s">
        <v>14</v>
      </c>
    </row>
    <row r="24" spans="1:22" ht="143.25" customHeight="1" x14ac:dyDescent="0.25">
      <c r="A24" s="20"/>
      <c r="B24" s="64">
        <v>18</v>
      </c>
      <c r="C24" s="65" t="s">
        <v>82</v>
      </c>
      <c r="D24" s="66">
        <v>5</v>
      </c>
      <c r="E24" s="67" t="s">
        <v>36</v>
      </c>
      <c r="F24" s="100" t="s">
        <v>83</v>
      </c>
      <c r="G24" s="173"/>
      <c r="H24" s="146"/>
      <c r="I24" s="149"/>
      <c r="J24" s="119"/>
      <c r="K24" s="119"/>
      <c r="L24" s="152"/>
      <c r="M24" s="113"/>
      <c r="N24" s="113"/>
      <c r="O24" s="116"/>
      <c r="P24" s="69">
        <f>D24*Q24</f>
        <v>6000</v>
      </c>
      <c r="Q24" s="70">
        <v>1200</v>
      </c>
      <c r="R24" s="168"/>
      <c r="S24" s="71">
        <f>D24*R24</f>
        <v>0</v>
      </c>
      <c r="T24" s="72" t="str">
        <f t="shared" si="7"/>
        <v xml:space="preserve"> </v>
      </c>
      <c r="U24" s="119"/>
      <c r="V24" s="67" t="s">
        <v>11</v>
      </c>
    </row>
    <row r="25" spans="1:22" ht="42" customHeight="1" x14ac:dyDescent="0.25">
      <c r="A25" s="20"/>
      <c r="B25" s="64">
        <v>19</v>
      </c>
      <c r="C25" s="65" t="s">
        <v>69</v>
      </c>
      <c r="D25" s="66">
        <v>5</v>
      </c>
      <c r="E25" s="67" t="s">
        <v>36</v>
      </c>
      <c r="F25" s="100" t="s">
        <v>84</v>
      </c>
      <c r="G25" s="173"/>
      <c r="H25" s="146"/>
      <c r="I25" s="149"/>
      <c r="J25" s="119"/>
      <c r="K25" s="119"/>
      <c r="L25" s="153"/>
      <c r="M25" s="113"/>
      <c r="N25" s="113"/>
      <c r="O25" s="116"/>
      <c r="P25" s="69">
        <f>D25*Q25</f>
        <v>850</v>
      </c>
      <c r="Q25" s="70">
        <v>170</v>
      </c>
      <c r="R25" s="168"/>
      <c r="S25" s="71">
        <f>D25*R25</f>
        <v>0</v>
      </c>
      <c r="T25" s="72" t="str">
        <f t="shared" si="7"/>
        <v xml:space="preserve"> </v>
      </c>
      <c r="U25" s="119"/>
      <c r="V25" s="67" t="s">
        <v>11</v>
      </c>
    </row>
    <row r="26" spans="1:22" ht="125.25" customHeight="1" x14ac:dyDescent="0.25">
      <c r="A26" s="20"/>
      <c r="B26" s="64">
        <v>20</v>
      </c>
      <c r="C26" s="65" t="s">
        <v>86</v>
      </c>
      <c r="D26" s="66">
        <v>3</v>
      </c>
      <c r="E26" s="67" t="s">
        <v>36</v>
      </c>
      <c r="F26" s="100" t="s">
        <v>88</v>
      </c>
      <c r="G26" s="173"/>
      <c r="H26" s="146"/>
      <c r="I26" s="149"/>
      <c r="J26" s="119"/>
      <c r="K26" s="119"/>
      <c r="L26" s="97" t="s">
        <v>70</v>
      </c>
      <c r="M26" s="113"/>
      <c r="N26" s="113"/>
      <c r="O26" s="116"/>
      <c r="P26" s="69">
        <f>D26*Q26</f>
        <v>3000</v>
      </c>
      <c r="Q26" s="70">
        <v>1000</v>
      </c>
      <c r="R26" s="168"/>
      <c r="S26" s="71">
        <f>D26*R26</f>
        <v>0</v>
      </c>
      <c r="T26" s="72" t="str">
        <f t="shared" si="7"/>
        <v xml:space="preserve"> </v>
      </c>
      <c r="U26" s="119"/>
      <c r="V26" s="67" t="s">
        <v>11</v>
      </c>
    </row>
    <row r="27" spans="1:22" ht="105" customHeight="1" thickBot="1" x14ac:dyDescent="0.3">
      <c r="A27" s="20"/>
      <c r="B27" s="73">
        <v>21</v>
      </c>
      <c r="C27" s="74" t="s">
        <v>87</v>
      </c>
      <c r="D27" s="75">
        <v>2</v>
      </c>
      <c r="E27" s="76" t="s">
        <v>36</v>
      </c>
      <c r="F27" s="101" t="s">
        <v>85</v>
      </c>
      <c r="G27" s="174"/>
      <c r="H27" s="147"/>
      <c r="I27" s="150"/>
      <c r="J27" s="120"/>
      <c r="K27" s="120"/>
      <c r="L27" s="98" t="s">
        <v>70</v>
      </c>
      <c r="M27" s="114"/>
      <c r="N27" s="114"/>
      <c r="O27" s="117"/>
      <c r="P27" s="79">
        <f>D27*Q27</f>
        <v>5000</v>
      </c>
      <c r="Q27" s="80">
        <v>2500</v>
      </c>
      <c r="R27" s="169"/>
      <c r="S27" s="81">
        <f>D27*R27</f>
        <v>0</v>
      </c>
      <c r="T27" s="82" t="str">
        <f t="shared" si="7"/>
        <v xml:space="preserve"> </v>
      </c>
      <c r="U27" s="120"/>
      <c r="V27" s="76" t="s">
        <v>11</v>
      </c>
    </row>
    <row r="28" spans="1:22" ht="123.75" customHeight="1" thickBot="1" x14ac:dyDescent="0.3">
      <c r="A28" s="20"/>
      <c r="B28" s="86">
        <v>22</v>
      </c>
      <c r="C28" s="87" t="s">
        <v>89</v>
      </c>
      <c r="D28" s="88">
        <v>1</v>
      </c>
      <c r="E28" s="89" t="s">
        <v>36</v>
      </c>
      <c r="F28" s="102" t="s">
        <v>90</v>
      </c>
      <c r="G28" s="176"/>
      <c r="H28" s="103"/>
      <c r="I28" s="104" t="s">
        <v>31</v>
      </c>
      <c r="J28" s="89" t="s">
        <v>32</v>
      </c>
      <c r="K28" s="89"/>
      <c r="L28" s="90"/>
      <c r="M28" s="105" t="s">
        <v>92</v>
      </c>
      <c r="N28" s="105" t="s">
        <v>91</v>
      </c>
      <c r="O28" s="91">
        <v>21</v>
      </c>
      <c r="P28" s="92">
        <f>D28*Q28</f>
        <v>1800</v>
      </c>
      <c r="Q28" s="93">
        <v>1800</v>
      </c>
      <c r="R28" s="171"/>
      <c r="S28" s="94">
        <f>D28*R28</f>
        <v>0</v>
      </c>
      <c r="T28" s="95" t="str">
        <f t="shared" si="7"/>
        <v xml:space="preserve"> </v>
      </c>
      <c r="U28" s="104" t="s">
        <v>93</v>
      </c>
      <c r="V28" s="89" t="s">
        <v>11</v>
      </c>
    </row>
    <row r="29" spans="1:22" ht="17.45" customHeight="1" thickTop="1" thickBot="1" x14ac:dyDescent="0.3">
      <c r="C29" s="5"/>
      <c r="D29" s="5"/>
      <c r="E29" s="5"/>
      <c r="F29" s="5"/>
      <c r="G29" s="33"/>
      <c r="H29" s="33"/>
      <c r="I29" s="5"/>
      <c r="J29" s="5"/>
      <c r="N29" s="5"/>
      <c r="O29" s="5"/>
      <c r="P29" s="5"/>
    </row>
    <row r="30" spans="1:22" ht="82.9" customHeight="1" thickTop="1" thickBot="1" x14ac:dyDescent="0.3">
      <c r="B30" s="131" t="s">
        <v>35</v>
      </c>
      <c r="C30" s="131"/>
      <c r="D30" s="131"/>
      <c r="E30" s="131"/>
      <c r="F30" s="131"/>
      <c r="G30" s="131"/>
      <c r="H30" s="131"/>
      <c r="I30" s="131"/>
      <c r="J30" s="21"/>
      <c r="K30" s="21"/>
      <c r="L30" s="7"/>
      <c r="M30" s="7"/>
      <c r="N30" s="7"/>
      <c r="O30" s="22"/>
      <c r="P30" s="22"/>
      <c r="Q30" s="23" t="s">
        <v>9</v>
      </c>
      <c r="R30" s="132" t="s">
        <v>10</v>
      </c>
      <c r="S30" s="133"/>
      <c r="T30" s="134"/>
      <c r="U30" s="24"/>
      <c r="V30" s="25"/>
    </row>
    <row r="31" spans="1:22" ht="43.15" customHeight="1" thickTop="1" thickBot="1" x14ac:dyDescent="0.3">
      <c r="B31" s="127" t="s">
        <v>34</v>
      </c>
      <c r="C31" s="127"/>
      <c r="D31" s="127"/>
      <c r="E31" s="127"/>
      <c r="F31" s="127"/>
      <c r="G31" s="127"/>
      <c r="I31" s="26"/>
      <c r="L31" s="9"/>
      <c r="M31" s="9"/>
      <c r="N31" s="9"/>
      <c r="O31" s="27"/>
      <c r="P31" s="27"/>
      <c r="Q31" s="28">
        <f>SUM(P7:P28)</f>
        <v>56010</v>
      </c>
      <c r="R31" s="128">
        <f>SUM(S7:S28)</f>
        <v>0</v>
      </c>
      <c r="S31" s="129"/>
      <c r="T31" s="130"/>
    </row>
    <row r="32" spans="1:22" ht="15.75" thickTop="1" x14ac:dyDescent="0.25">
      <c r="H32" s="10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x14ac:dyDescent="0.25">
      <c r="B33" s="47"/>
      <c r="C33" s="47"/>
      <c r="D33" s="47"/>
      <c r="E33" s="47"/>
      <c r="F33" s="47"/>
      <c r="G33" s="108"/>
      <c r="H33" s="10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x14ac:dyDescent="0.25">
      <c r="B34" s="47"/>
      <c r="C34" s="47"/>
      <c r="D34" s="47"/>
      <c r="E34" s="47"/>
      <c r="F34" s="47"/>
      <c r="G34" s="108"/>
      <c r="H34" s="10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x14ac:dyDescent="0.25">
      <c r="B35" s="47"/>
      <c r="C35" s="47"/>
      <c r="D35" s="47"/>
      <c r="E35" s="47"/>
      <c r="F35" s="47"/>
      <c r="G35" s="108"/>
      <c r="H35" s="10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C36" s="21"/>
      <c r="D36" s="29"/>
      <c r="E36" s="21"/>
      <c r="F36" s="21"/>
      <c r="G36" s="108"/>
      <c r="H36" s="10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H37" s="3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108"/>
      <c r="H38" s="10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108"/>
      <c r="H39" s="10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108"/>
      <c r="H40" s="10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108"/>
      <c r="H41" s="10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108"/>
      <c r="H42" s="10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108"/>
      <c r="H43" s="10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108"/>
      <c r="H44" s="10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108"/>
      <c r="H45" s="10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108"/>
      <c r="H46" s="10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108"/>
      <c r="H47" s="10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108"/>
      <c r="H48" s="10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8"/>
      <c r="H49" s="10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8"/>
      <c r="H50" s="10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8"/>
      <c r="H51" s="10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8"/>
      <c r="H52" s="10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8"/>
      <c r="H53" s="10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8"/>
      <c r="H54" s="10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8"/>
      <c r="H55" s="10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8"/>
      <c r="H56" s="10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8"/>
      <c r="H57" s="10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8"/>
      <c r="H58" s="10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8"/>
      <c r="H59" s="10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8"/>
      <c r="H60" s="10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8"/>
      <c r="H61" s="10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8"/>
      <c r="H62" s="10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8"/>
      <c r="H63" s="10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8"/>
      <c r="H64" s="10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8"/>
      <c r="H65" s="10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8"/>
      <c r="H66" s="10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8"/>
      <c r="H67" s="10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8"/>
      <c r="H68" s="10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8"/>
      <c r="H69" s="10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8"/>
      <c r="H70" s="10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8"/>
      <c r="H71" s="10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8"/>
      <c r="H72" s="10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8"/>
      <c r="H73" s="10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8"/>
      <c r="H74" s="10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8"/>
      <c r="H75" s="10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8"/>
      <c r="H76" s="10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8"/>
      <c r="H77" s="10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8"/>
      <c r="H78" s="10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8"/>
      <c r="H79" s="10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8"/>
      <c r="H80" s="10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8"/>
      <c r="H81" s="10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8"/>
      <c r="H82" s="10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8"/>
      <c r="H83" s="10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8"/>
      <c r="H84" s="10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8"/>
      <c r="H85" s="10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8"/>
      <c r="H86" s="10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8"/>
      <c r="H87" s="10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8"/>
      <c r="H88" s="10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8"/>
      <c r="H89" s="10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8"/>
      <c r="H90" s="10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8"/>
      <c r="H91" s="10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8"/>
      <c r="H92" s="10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8"/>
      <c r="H93" s="10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8"/>
      <c r="H94" s="10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8"/>
      <c r="H95" s="10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8"/>
      <c r="H96" s="10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8"/>
      <c r="H97" s="10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8"/>
      <c r="H98" s="10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8"/>
      <c r="H99" s="10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8"/>
      <c r="H100" s="10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8"/>
      <c r="H101" s="10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8"/>
      <c r="H102" s="10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8"/>
      <c r="H103" s="108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8"/>
      <c r="H104" s="108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08"/>
      <c r="H105" s="108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08"/>
      <c r="H106" s="108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08"/>
      <c r="H107" s="108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08"/>
      <c r="H108" s="108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08"/>
      <c r="H109" s="108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08"/>
      <c r="H110" s="108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08"/>
      <c r="H111" s="108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08"/>
      <c r="H112" s="108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08"/>
      <c r="H113" s="108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08"/>
      <c r="H114" s="108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08"/>
      <c r="H115" s="108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108"/>
      <c r="H116" s="108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108"/>
      <c r="H117" s="108"/>
      <c r="I117" s="11"/>
      <c r="J117" s="11"/>
      <c r="K117" s="11"/>
      <c r="L117" s="11"/>
      <c r="M117" s="11"/>
      <c r="N117" s="6"/>
      <c r="O117" s="6"/>
      <c r="P117" s="6"/>
    </row>
    <row r="118" spans="3:19" ht="19.899999999999999" customHeight="1" x14ac:dyDescent="0.25">
      <c r="C118" s="5"/>
      <c r="E118" s="5"/>
      <c r="F118" s="5"/>
      <c r="J118" s="5"/>
    </row>
    <row r="119" spans="3:19" ht="19.899999999999999" customHeight="1" x14ac:dyDescent="0.25">
      <c r="C119" s="5"/>
      <c r="E119" s="5"/>
      <c r="F119" s="5"/>
      <c r="J119" s="5"/>
    </row>
    <row r="120" spans="3:19" ht="19.899999999999999" customHeight="1" x14ac:dyDescent="0.25">
      <c r="C120" s="5"/>
      <c r="E120" s="5"/>
      <c r="F120" s="5"/>
      <c r="J120" s="5"/>
    </row>
    <row r="121" spans="3:19" ht="19.899999999999999" customHeight="1" x14ac:dyDescent="0.25">
      <c r="C121" s="5"/>
      <c r="E121" s="5"/>
      <c r="F121" s="5"/>
      <c r="J121" s="5"/>
    </row>
    <row r="122" spans="3:19" ht="19.899999999999999" customHeight="1" x14ac:dyDescent="0.25">
      <c r="C122" s="5"/>
      <c r="E122" s="5"/>
      <c r="F122" s="5"/>
      <c r="J122" s="5"/>
    </row>
    <row r="123" spans="3:19" ht="19.899999999999999" customHeight="1" x14ac:dyDescent="0.25">
      <c r="C123" s="5"/>
      <c r="E123" s="5"/>
      <c r="F123" s="5"/>
      <c r="J123" s="5"/>
    </row>
    <row r="124" spans="3:19" ht="19.899999999999999" customHeight="1" x14ac:dyDescent="0.25">
      <c r="C124" s="5"/>
      <c r="E124" s="5"/>
      <c r="F124" s="5"/>
      <c r="J124" s="5"/>
    </row>
    <row r="125" spans="3:19" ht="19.899999999999999" customHeight="1" x14ac:dyDescent="0.25">
      <c r="C125" s="5"/>
      <c r="E125" s="5"/>
      <c r="F125" s="5"/>
      <c r="J125" s="5"/>
    </row>
    <row r="126" spans="3:19" x14ac:dyDescent="0.25">
      <c r="C126" s="5"/>
      <c r="E126" s="5"/>
      <c r="F126" s="5"/>
      <c r="J126" s="5"/>
    </row>
    <row r="127" spans="3:19" x14ac:dyDescent="0.25">
      <c r="C127" s="5"/>
      <c r="E127" s="5"/>
      <c r="F127" s="5"/>
      <c r="J127" s="5"/>
    </row>
    <row r="128" spans="3:19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</sheetData>
  <sheetProtection algorithmName="SHA-512" hashValue="JM5o0Wba/Mz4Hu/UNGZtGzPxccNdpmcv1dUM+9itpRsgAhe5k++7uF6YUR1PwTQ9AUFQgiGg0sOlDboMfRv4XA==" saltValue="9I2bZCaDJRni+NQaXweNfQ==" spinCount="100000" sheet="1" objects="1" scenarios="1"/>
  <mergeCells count="35">
    <mergeCell ref="V14:V16"/>
    <mergeCell ref="O12:O16"/>
    <mergeCell ref="M10:M16"/>
    <mergeCell ref="N10:N16"/>
    <mergeCell ref="U10:U16"/>
    <mergeCell ref="H7:H9"/>
    <mergeCell ref="I10:I16"/>
    <mergeCell ref="H10:H16"/>
    <mergeCell ref="L7:L9"/>
    <mergeCell ref="J10:J16"/>
    <mergeCell ref="K10:K16"/>
    <mergeCell ref="L12:L16"/>
    <mergeCell ref="B1:D1"/>
    <mergeCell ref="B31:G31"/>
    <mergeCell ref="R31:T31"/>
    <mergeCell ref="B30:I30"/>
    <mergeCell ref="R30:T30"/>
    <mergeCell ref="I7:I9"/>
    <mergeCell ref="J7:J8"/>
    <mergeCell ref="G5:H5"/>
    <mergeCell ref="K7:K8"/>
    <mergeCell ref="O7:O8"/>
    <mergeCell ref="H17:H27"/>
    <mergeCell ref="I17:I27"/>
    <mergeCell ref="L17:L25"/>
    <mergeCell ref="J17:J27"/>
    <mergeCell ref="K17:K27"/>
    <mergeCell ref="V7:V9"/>
    <mergeCell ref="U7:U9"/>
    <mergeCell ref="M7:M9"/>
    <mergeCell ref="N7:N9"/>
    <mergeCell ref="M17:M27"/>
    <mergeCell ref="N17:N27"/>
    <mergeCell ref="O17:O27"/>
    <mergeCell ref="U17:U27"/>
  </mergeCells>
  <conditionalFormatting sqref="D7:D28 B7:B28">
    <cfRule type="containsBlanks" dxfId="7" priority="52">
      <formula>LEN(TRIM(B7))=0</formula>
    </cfRule>
  </conditionalFormatting>
  <conditionalFormatting sqref="B7:B28">
    <cfRule type="cellIs" dxfId="6" priority="49" operator="greaterThanOrEqual">
      <formula>1</formula>
    </cfRule>
  </conditionalFormatting>
  <conditionalFormatting sqref="T7:T28">
    <cfRule type="cellIs" dxfId="5" priority="36" operator="equal">
      <formula>"VYHOVUJE"</formula>
    </cfRule>
  </conditionalFormatting>
  <conditionalFormatting sqref="T7:T28">
    <cfRule type="cellIs" dxfId="4" priority="35" operator="equal">
      <formula>"NEVYHOVUJE"</formula>
    </cfRule>
  </conditionalFormatting>
  <conditionalFormatting sqref="G7:H7 R7:R28 G10:H10 G8:G9 G11:G28">
    <cfRule type="containsBlanks" dxfId="3" priority="29">
      <formula>LEN(TRIM(G7))=0</formula>
    </cfRule>
  </conditionalFormatting>
  <conditionalFormatting sqref="G7:H7 R7:R28 G10:H10 G8:G9 G11:G28">
    <cfRule type="notContainsBlanks" dxfId="2" priority="27">
      <formula>LEN(TRIM(G7))&gt;0</formula>
    </cfRule>
  </conditionalFormatting>
  <conditionalFormatting sqref="G7:H7 G10:H10 G8:G9 G11:G28 R7:R28">
    <cfRule type="notContainsBlanks" dxfId="1" priority="26">
      <formula>LEN(TRIM(G7))&gt;0</formula>
    </cfRule>
  </conditionalFormatting>
  <conditionalFormatting sqref="G7:H7 G10:H10 G8:G9 G11:G28">
    <cfRule type="notContainsBlanks" dxfId="0" priority="25">
      <formula>LEN(TRIM(G7))&gt;0</formula>
    </cfRule>
  </conditionalFormatting>
  <dataValidations count="3">
    <dataValidation type="list" showInputMessage="1" showErrorMessage="1" sqref="J7 J10" xr:uid="{00000000-0002-0000-0000-000000000000}">
      <formula1>"ANO,NE"</formula1>
    </dataValidation>
    <dataValidation type="list" showInputMessage="1" showErrorMessage="1" sqref="E7:E28" xr:uid="{00000000-0002-0000-0000-000001000000}">
      <formula1>"ks,bal,sada,m,"</formula1>
    </dataValidation>
    <dataValidation type="list" allowBlank="1" showInputMessage="1" showErrorMessage="1" sqref="J9 J17 J28" xr:uid="{86D1A581-870E-40E4-B2D5-29DBE6A4FCBE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 V12:V14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2021-08-31T09:47:59Z</dcterms:modified>
</cp:coreProperties>
</file>